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yu\Проект\Статьи для Громова\LPG\15\"/>
    </mc:Choice>
  </mc:AlternateContent>
  <bookViews>
    <workbookView xWindow="0" yWindow="0" windowWidth="9705" windowHeight="8535"/>
  </bookViews>
  <sheets>
    <sheet name="Сложный %" sheetId="1" r:id="rId1"/>
  </sheets>
  <externalReferences>
    <externalReference r:id="rId2"/>
  </externalReferences>
  <definedNames>
    <definedName name="Валюта">[1]Портфель!$E$9:$E$22</definedName>
    <definedName name="Доходность">[1]Портфель!$G$2:$G$4</definedName>
    <definedName name="Значение">[1]Портфель!$D$2:$D$4</definedName>
    <definedName name="Курс">[1]Портфель!$C$2:$C$4</definedName>
    <definedName name="Риск">[1]Портфель!$K$9:$K$22</definedName>
    <definedName name="Ставка">[1]Портфель!$H$2:$H$4</definedName>
    <definedName name="Сумма__руб.">[1]Портфель!$C$9:$C$22</definedName>
  </definedNames>
  <calcPr calcId="152511"/>
</workbook>
</file>

<file path=xl/calcChain.xml><?xml version="1.0" encoding="utf-8"?>
<calcChain xmlns="http://schemas.openxmlformats.org/spreadsheetml/2006/main">
  <c r="L33" i="1" l="1"/>
  <c r="J33" i="1"/>
  <c r="G33" i="1"/>
  <c r="L32" i="1"/>
  <c r="J32" i="1"/>
  <c r="G32" i="1"/>
  <c r="L31" i="1"/>
  <c r="J31" i="1"/>
  <c r="G31" i="1"/>
  <c r="L30" i="1"/>
  <c r="J30" i="1"/>
  <c r="G30" i="1"/>
  <c r="L29" i="1"/>
  <c r="J29" i="1"/>
  <c r="G29" i="1"/>
  <c r="L28" i="1"/>
  <c r="J28" i="1"/>
  <c r="G28" i="1"/>
  <c r="L27" i="1"/>
  <c r="J27" i="1"/>
  <c r="G27" i="1"/>
  <c r="L26" i="1"/>
  <c r="J26" i="1"/>
  <c r="G26" i="1"/>
  <c r="L25" i="1"/>
  <c r="J25" i="1"/>
  <c r="G25" i="1"/>
  <c r="L24" i="1"/>
  <c r="J24" i="1"/>
  <c r="G24" i="1"/>
  <c r="L23" i="1"/>
  <c r="J23" i="1"/>
  <c r="G23" i="1"/>
  <c r="L22" i="1"/>
  <c r="J22" i="1"/>
  <c r="G22" i="1"/>
  <c r="L21" i="1"/>
  <c r="J21" i="1"/>
  <c r="G21" i="1"/>
  <c r="L20" i="1"/>
  <c r="J20" i="1"/>
  <c r="G20" i="1"/>
  <c r="L19" i="1"/>
  <c r="J19" i="1"/>
  <c r="G19" i="1"/>
  <c r="L18" i="1"/>
  <c r="J18" i="1"/>
  <c r="G18" i="1"/>
  <c r="L17" i="1"/>
  <c r="J17" i="1"/>
  <c r="G17" i="1"/>
  <c r="L16" i="1"/>
  <c r="J16" i="1"/>
  <c r="G16" i="1"/>
  <c r="L15" i="1"/>
  <c r="J15" i="1"/>
  <c r="G15" i="1"/>
  <c r="L14" i="1"/>
  <c r="J14" i="1"/>
  <c r="G14" i="1"/>
  <c r="L13" i="1"/>
  <c r="J13" i="1"/>
  <c r="G13" i="1"/>
  <c r="L12" i="1"/>
  <c r="J12" i="1"/>
  <c r="G12" i="1"/>
  <c r="L11" i="1"/>
  <c r="J11" i="1"/>
  <c r="G11" i="1"/>
  <c r="L10" i="1"/>
  <c r="J10" i="1"/>
  <c r="G10" i="1"/>
  <c r="L9" i="1"/>
  <c r="J9" i="1"/>
  <c r="G9" i="1"/>
  <c r="H9" i="1" s="1"/>
  <c r="F9" i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H10" i="1" l="1"/>
  <c r="H11" i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K9" i="1"/>
  <c r="M9" i="1" s="1"/>
  <c r="K10" i="1" l="1"/>
  <c r="M10" i="1" s="1"/>
  <c r="N9" i="1"/>
  <c r="N10" i="1" l="1"/>
  <c r="K11" i="1"/>
  <c r="M11" i="1" s="1"/>
  <c r="N11" i="1" l="1"/>
  <c r="K12" i="1"/>
  <c r="M12" i="1" s="1"/>
  <c r="N12" i="1" l="1"/>
  <c r="K13" i="1"/>
  <c r="M13" i="1" s="1"/>
  <c r="K14" i="1" l="1"/>
  <c r="M14" i="1" s="1"/>
  <c r="N13" i="1"/>
  <c r="N14" i="1" l="1"/>
  <c r="K15" i="1"/>
  <c r="M15" i="1" s="1"/>
  <c r="N15" i="1" l="1"/>
  <c r="K16" i="1"/>
  <c r="M16" i="1" s="1"/>
  <c r="N16" i="1" l="1"/>
  <c r="K17" i="1"/>
  <c r="M17" i="1" s="1"/>
  <c r="K18" i="1" l="1"/>
  <c r="M18" i="1" s="1"/>
  <c r="N17" i="1"/>
  <c r="N18" i="1" l="1"/>
  <c r="K19" i="1"/>
  <c r="M19" i="1" s="1"/>
  <c r="N19" i="1" l="1"/>
  <c r="K20" i="1"/>
  <c r="M20" i="1" s="1"/>
  <c r="N20" i="1" l="1"/>
  <c r="K21" i="1"/>
  <c r="M21" i="1" s="1"/>
  <c r="K22" i="1" l="1"/>
  <c r="M22" i="1" s="1"/>
  <c r="N21" i="1"/>
  <c r="N22" i="1" l="1"/>
  <c r="K23" i="1"/>
  <c r="M23" i="1" s="1"/>
  <c r="N23" i="1" l="1"/>
  <c r="K24" i="1"/>
  <c r="M24" i="1" s="1"/>
  <c r="N24" i="1" l="1"/>
  <c r="K25" i="1"/>
  <c r="M25" i="1" s="1"/>
  <c r="K26" i="1" l="1"/>
  <c r="M26" i="1" s="1"/>
  <c r="N25" i="1"/>
  <c r="N26" i="1" l="1"/>
  <c r="K27" i="1"/>
  <c r="M27" i="1" s="1"/>
  <c r="N27" i="1" l="1"/>
  <c r="K28" i="1"/>
  <c r="M28" i="1" s="1"/>
  <c r="N28" i="1" l="1"/>
  <c r="K29" i="1"/>
  <c r="M29" i="1" s="1"/>
  <c r="K30" i="1" l="1"/>
  <c r="M30" i="1" s="1"/>
  <c r="N29" i="1"/>
  <c r="N30" i="1" l="1"/>
  <c r="K31" i="1"/>
  <c r="M31" i="1" s="1"/>
  <c r="N31" i="1" l="1"/>
  <c r="K32" i="1"/>
  <c r="M32" i="1" s="1"/>
  <c r="N32" i="1" l="1"/>
  <c r="K33" i="1"/>
  <c r="M33" i="1" s="1"/>
  <c r="N33" i="1" l="1"/>
</calcChain>
</file>

<file path=xl/sharedStrings.xml><?xml version="1.0" encoding="utf-8"?>
<sst xmlns="http://schemas.openxmlformats.org/spreadsheetml/2006/main" count="24" uniqueCount="21">
  <si>
    <t>Стартовый год:</t>
  </si>
  <si>
    <t>Доходность в год,%:</t>
  </si>
  <si>
    <t>Продолжи- тельность</t>
  </si>
  <si>
    <t>СБЕРЕЖЕНИЯ</t>
  </si>
  <si>
    <t>ИНВЕСТИЦИИ</t>
  </si>
  <si>
    <t>Год</t>
  </si>
  <si>
    <t>Инвестиции в год</t>
  </si>
  <si>
    <t>Накопления</t>
  </si>
  <si>
    <t>Доходность,%</t>
  </si>
  <si>
    <t>Капитал</t>
  </si>
  <si>
    <t>Годовая прибыль</t>
  </si>
  <si>
    <t>25 ЛЕТ</t>
  </si>
  <si>
    <t>20 ЛЕТ</t>
  </si>
  <si>
    <t>15 ЛЕТ</t>
  </si>
  <si>
    <t>10 ЛЕТ</t>
  </si>
  <si>
    <t>5 ЛЕТ</t>
  </si>
  <si>
    <t>Накопленными деньгами Вы сможете распорядится как Вам угодно:</t>
  </si>
  <si>
    <t>потратить на материальные цели, или на путешествия</t>
  </si>
  <si>
    <t>обеспечить пенсию, или хорошую прибавку к ней</t>
  </si>
  <si>
    <t>передать в наследство</t>
  </si>
  <si>
    <t>Ежегодные вложения: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</si>
</sst>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_ ;_-[$$-409]* \-#,##0\ ;_-[$$-409]* &quot;-&quot;_ ;_-@_ "/>
  </numFmts>
  <fonts count="5">
    <font>
      <sz val="10"/>
      <color rgb="FF000000"/>
      <name val="Arimo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Arimo"/>
    </font>
    <font>
      <sz val="10"/>
      <name val="Arimo"/>
    </font>
  </fonts>
  <fills count="7">
    <fill>
      <patternFill patternType="none"/>
    </fill>
    <fill>
      <patternFill patternType="gray125"/>
    </fill>
    <fill>
      <patternFill patternType="solid">
        <fgColor rgb="FF4F6128"/>
        <bgColor rgb="FF4F6128"/>
      </patternFill>
    </fill>
    <fill>
      <patternFill patternType="solid">
        <fgColor rgb="FF76923C"/>
        <bgColor rgb="FF76923C"/>
      </patternFill>
    </fill>
    <fill>
      <patternFill patternType="solid">
        <fgColor rgb="FFC2D69B"/>
        <bgColor rgb="FFC2D69B"/>
      </patternFill>
    </fill>
    <fill>
      <patternFill patternType="solid">
        <fgColor rgb="FFD6E3BC"/>
        <bgColor rgb="FFD6E3BC"/>
      </patternFill>
    </fill>
    <fill>
      <patternFill patternType="solid">
        <fgColor rgb="FFEAF1DD"/>
        <bgColor rgb="FFEAF1DD"/>
      </patternFill>
    </fill>
  </fills>
  <borders count="1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9" fontId="3" fillId="0" borderId="0" xfId="0" applyNumberFormat="1" applyFont="1"/>
    <xf numFmtId="0" fontId="1" fillId="0" borderId="0" xfId="0" applyFont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" xfId="0" applyFont="1" applyBorder="1"/>
    <xf numFmtId="164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/>
    <xf numFmtId="0" fontId="1" fillId="0" borderId="11" xfId="0" applyFont="1" applyBorder="1"/>
    <xf numFmtId="16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9" fontId="4" fillId="0" borderId="0" xfId="0" applyNumberFormat="1" applyFont="1" applyAlignment="1">
      <alignment horizontal="center" vertical="center"/>
    </xf>
    <xf numFmtId="3" fontId="1" fillId="0" borderId="12" xfId="0" applyNumberFormat="1" applyFont="1" applyBorder="1"/>
    <xf numFmtId="0" fontId="1" fillId="0" borderId="8" xfId="0" applyFont="1" applyBorder="1"/>
    <xf numFmtId="164" fontId="1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/>
    <xf numFmtId="0" fontId="1" fillId="0" borderId="12" xfId="0" applyFont="1" applyBorder="1" applyAlignment="1">
      <alignment vertical="center" textRotation="90"/>
    </xf>
    <xf numFmtId="0" fontId="1" fillId="0" borderId="0" xfId="0" applyFont="1" applyAlignment="1">
      <alignment vertical="center" textRotation="90"/>
    </xf>
    <xf numFmtId="0" fontId="1" fillId="0" borderId="0" xfId="0" applyFont="1" applyAlignment="1">
      <alignment horizontal="center" vertical="center" textRotation="90"/>
    </xf>
    <xf numFmtId="164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1" fillId="0" borderId="16" xfId="0" applyFont="1" applyBorder="1"/>
    <xf numFmtId="164" fontId="1" fillId="0" borderId="17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 vertical="center"/>
    </xf>
    <xf numFmtId="3" fontId="1" fillId="0" borderId="18" xfId="0" applyNumberFormat="1" applyFont="1" applyBorder="1"/>
    <xf numFmtId="0" fontId="1" fillId="0" borderId="9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4" xfId="0" applyFont="1" applyBorder="1" applyAlignment="1">
      <alignment horizontal="center"/>
    </xf>
    <xf numFmtId="0" fontId="4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2" borderId="13" xfId="0" applyFont="1" applyFill="1" applyBorder="1" applyAlignment="1">
      <alignment horizontal="center" vertical="center" textRotation="90"/>
    </xf>
    <xf numFmtId="0" fontId="4" fillId="0" borderId="14" xfId="0" applyFont="1" applyBorder="1"/>
    <xf numFmtId="0" fontId="4" fillId="0" borderId="15" xfId="0" applyFont="1" applyBorder="1"/>
    <xf numFmtId="0" fontId="1" fillId="3" borderId="13" xfId="0" applyFont="1" applyFill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vertical="center" textRotation="90"/>
    </xf>
    <xf numFmtId="0" fontId="1" fillId="5" borderId="13" xfId="0" applyFont="1" applyFill="1" applyBorder="1" applyAlignment="1">
      <alignment horizontal="center" vertical="center" textRotation="90"/>
    </xf>
    <xf numFmtId="0" fontId="1" fillId="6" borderId="13" xfId="0" applyFont="1" applyFill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000" b="1" i="0">
                <a:solidFill>
                  <a:srgbClr val="000000"/>
                </a:solidFill>
              </a:defRPr>
            </a:pPr>
            <a:r>
              <a:rPr lang="ru-RU" b="1"/>
              <a:t>Как эффективней накопить 100 000 $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Сбережения</c:v>
          </c:tx>
          <c:spPr>
            <a:solidFill>
              <a:srgbClr val="666699"/>
            </a:solidFill>
          </c:spPr>
          <c:invertIfNegative val="0"/>
          <c:dLbls>
            <c:dLbl>
              <c:idx val="24"/>
              <c:layout>
                <c:manualLayout>
                  <c:x val="4.0712468193384234E-2"/>
                  <c:y val="-8.6206896551724189E-3"/>
                </c:manualLayout>
              </c:layout>
              <c:spPr/>
              <c:txPr>
                <a:bodyPr/>
                <a:lstStyle/>
                <a:p>
                  <a:pPr>
                    <a:defRPr b="1"/>
                  </a:pPr>
                  <a:endParaRPr lang="ru-RU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'Сложный %'!$H$9:$H$33</c:f>
              <c:numCache>
                <c:formatCode>#,##0</c:formatCode>
                <c:ptCount val="25"/>
                <c:pt idx="0">
                  <c:v>1500</c:v>
                </c:pt>
                <c:pt idx="1">
                  <c:v>3000</c:v>
                </c:pt>
                <c:pt idx="2">
                  <c:v>4500</c:v>
                </c:pt>
                <c:pt idx="3">
                  <c:v>6000</c:v>
                </c:pt>
                <c:pt idx="4">
                  <c:v>7500</c:v>
                </c:pt>
                <c:pt idx="5">
                  <c:v>9000</c:v>
                </c:pt>
                <c:pt idx="6">
                  <c:v>10500</c:v>
                </c:pt>
                <c:pt idx="7">
                  <c:v>12000</c:v>
                </c:pt>
                <c:pt idx="8">
                  <c:v>13500</c:v>
                </c:pt>
                <c:pt idx="9">
                  <c:v>15000</c:v>
                </c:pt>
                <c:pt idx="10">
                  <c:v>16500</c:v>
                </c:pt>
                <c:pt idx="11">
                  <c:v>18000</c:v>
                </c:pt>
                <c:pt idx="12">
                  <c:v>19500</c:v>
                </c:pt>
                <c:pt idx="13">
                  <c:v>21000</c:v>
                </c:pt>
                <c:pt idx="14">
                  <c:v>22500</c:v>
                </c:pt>
                <c:pt idx="15">
                  <c:v>24000</c:v>
                </c:pt>
                <c:pt idx="16">
                  <c:v>25500</c:v>
                </c:pt>
                <c:pt idx="17">
                  <c:v>27000</c:v>
                </c:pt>
                <c:pt idx="18">
                  <c:v>28500</c:v>
                </c:pt>
                <c:pt idx="19">
                  <c:v>30000</c:v>
                </c:pt>
                <c:pt idx="20">
                  <c:v>31500</c:v>
                </c:pt>
                <c:pt idx="21">
                  <c:v>33000</c:v>
                </c:pt>
                <c:pt idx="22">
                  <c:v>34500</c:v>
                </c:pt>
                <c:pt idx="23">
                  <c:v>36000</c:v>
                </c:pt>
                <c:pt idx="24">
                  <c:v>37500</c:v>
                </c:pt>
              </c:numCache>
            </c:numRef>
          </c:val>
        </c:ser>
        <c:ser>
          <c:idx val="1"/>
          <c:order val="1"/>
          <c:tx>
            <c:v>Инвестиции</c:v>
          </c:tx>
          <c:spPr>
            <a:solidFill>
              <a:srgbClr val="993366"/>
            </a:solidFill>
          </c:spPr>
          <c:invertIfNegative val="0"/>
          <c:dLbls>
            <c:dLbl>
              <c:idx val="7"/>
              <c:layout>
                <c:manualLayout>
                  <c:x val="-1.2722646310432577E-3"/>
                  <c:y val="-1.149425287356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1122697254084121E-2"/>
                  <c:y val="-2.3159636062861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5445292620865185E-3"/>
                  <c:y val="-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'Сложный %'!$M$9:$M$33</c:f>
              <c:numCache>
                <c:formatCode>#,##0</c:formatCode>
                <c:ptCount val="25"/>
                <c:pt idx="0">
                  <c:v>1605</c:v>
                </c:pt>
                <c:pt idx="1">
                  <c:v>3322.3500000000004</c:v>
                </c:pt>
                <c:pt idx="2">
                  <c:v>5159.9145000000008</c:v>
                </c:pt>
                <c:pt idx="3">
                  <c:v>7126.1085150000008</c:v>
                </c:pt>
                <c:pt idx="4">
                  <c:v>9229.9361110500013</c:v>
                </c:pt>
                <c:pt idx="5">
                  <c:v>11481.031638823502</c:v>
                </c:pt>
                <c:pt idx="6">
                  <c:v>13889.703853541148</c:v>
                </c:pt>
                <c:pt idx="7">
                  <c:v>16466.983123289028</c:v>
                </c:pt>
                <c:pt idx="8">
                  <c:v>19224.671941919263</c:v>
                </c:pt>
                <c:pt idx="9">
                  <c:v>22175.398977853612</c:v>
                </c:pt>
                <c:pt idx="10">
                  <c:v>25332.676906303368</c:v>
                </c:pt>
                <c:pt idx="11">
                  <c:v>28710.964289744607</c:v>
                </c:pt>
                <c:pt idx="12">
                  <c:v>32325.73179002673</c:v>
                </c:pt>
                <c:pt idx="13">
                  <c:v>36193.533015328605</c:v>
                </c:pt>
                <c:pt idx="14">
                  <c:v>40332.080326401607</c:v>
                </c:pt>
                <c:pt idx="15">
                  <c:v>44760.325949249724</c:v>
                </c:pt>
                <c:pt idx="16">
                  <c:v>49498.548765697204</c:v>
                </c:pt>
                <c:pt idx="17">
                  <c:v>54568.44717929601</c:v>
                </c:pt>
                <c:pt idx="18">
                  <c:v>59993.238481846733</c:v>
                </c:pt>
                <c:pt idx="19">
                  <c:v>65797.765175576002</c:v>
                </c:pt>
                <c:pt idx="20">
                  <c:v>72008.608737866321</c:v>
                </c:pt>
                <c:pt idx="21">
                  <c:v>78654.211349516961</c:v>
                </c:pt>
                <c:pt idx="22">
                  <c:v>85765.006143983148</c:v>
                </c:pt>
                <c:pt idx="23">
                  <c:v>93373.556574061979</c:v>
                </c:pt>
                <c:pt idx="24">
                  <c:v>101514.70553424633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1059248"/>
        <c:axId val="1711063056"/>
      </c:barChart>
      <c:catAx>
        <c:axId val="17110592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 lvl="0">
              <a:defRPr b="1" i="0"/>
            </a:pPr>
            <a:endParaRPr lang="ru-RU"/>
          </a:p>
        </c:txPr>
        <c:crossAx val="1711063056"/>
        <c:crosses val="autoZero"/>
        <c:auto val="0"/>
        <c:lblAlgn val="ctr"/>
        <c:lblOffset val="100"/>
        <c:noMultiLvlLbl val="0"/>
      </c:catAx>
      <c:valAx>
        <c:axId val="1711063056"/>
        <c:scaling>
          <c:orientation val="minMax"/>
        </c:scaling>
        <c:delete val="0"/>
        <c:axPos val="l"/>
        <c:majorGridlines>
          <c:spPr>
            <a:ln>
              <a:solidFill>
                <a:srgbClr val="808080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 i="0"/>
            </a:pPr>
            <a:endParaRPr lang="ru-RU"/>
          </a:p>
        </c:txPr>
        <c:crossAx val="1711059248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381000</xdr:colOff>
      <xdr:row>6</xdr:row>
      <xdr:rowOff>76199</xdr:rowOff>
    </xdr:from>
    <xdr:ext cx="9134475" cy="3838575"/>
    <xdr:graphicFrame macro="">
      <xdr:nvGraphicFramePr>
        <xdr:cNvPr id="2" name="Chart 11" descr="Chart 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80;&#1083;&#1080;&#1103;/Downloads/&#1056;&#1072;&#1089;&#1095;&#1077;&#1090;&#1099;%20&#1087;&#1083;&#1072;&#1085;&#1072;%20&#1048;&#1058;&#1054;&#1043;&#1054;&#1042;&#1067;&#1049;%20U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Заглавие"/>
      <sheetName val="Цели"/>
      <sheetName val="Балансовый отчёт"/>
      <sheetName val="ИТОГОВЫЙ Отчёт"/>
      <sheetName val="Богаты ли Вы"/>
      <sheetName val="ЛФП"/>
      <sheetName val="Депозит"/>
      <sheetName val="Описательная часть плана"/>
      <sheetName val="Портфель"/>
      <sheetName val="1"/>
      <sheetName val="2"/>
      <sheetName val="3"/>
      <sheetName val="4"/>
      <sheetName val="5"/>
      <sheetName val="6"/>
      <sheetName val="Лист17"/>
      <sheetName val="Лист15"/>
      <sheetName val="Лист16"/>
      <sheetName val="Сложный %"/>
      <sheetName val="1 млн. руб."/>
      <sheetName val="1 млн. $"/>
      <sheetName val="FinEX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C2" t="str">
            <v>USD</v>
          </cell>
          <cell r="D2">
            <v>65</v>
          </cell>
          <cell r="G2" t="str">
            <v>К</v>
          </cell>
          <cell r="H2">
            <v>0.04</v>
          </cell>
        </row>
        <row r="3">
          <cell r="C3" t="str">
            <v>EUR</v>
          </cell>
          <cell r="D3">
            <v>74</v>
          </cell>
          <cell r="G3" t="str">
            <v>У</v>
          </cell>
          <cell r="H3">
            <v>0.1</v>
          </cell>
        </row>
        <row r="4">
          <cell r="C4" t="str">
            <v>RUR</v>
          </cell>
          <cell r="D4">
            <v>1</v>
          </cell>
          <cell r="G4" t="str">
            <v>А</v>
          </cell>
          <cell r="H4">
            <v>0.15</v>
          </cell>
        </row>
        <row r="9">
          <cell r="C9">
            <v>110000</v>
          </cell>
          <cell r="E9" t="str">
            <v>USD</v>
          </cell>
          <cell r="K9" t="str">
            <v>К</v>
          </cell>
        </row>
        <row r="10">
          <cell r="C10">
            <v>100000</v>
          </cell>
          <cell r="E10" t="str">
            <v>USD</v>
          </cell>
          <cell r="K10" t="str">
            <v>К</v>
          </cell>
        </row>
        <row r="11">
          <cell r="C11">
            <v>150000</v>
          </cell>
          <cell r="E11" t="str">
            <v>EUR</v>
          </cell>
          <cell r="K11" t="str">
            <v>У</v>
          </cell>
        </row>
        <row r="12">
          <cell r="C12">
            <v>150000</v>
          </cell>
          <cell r="E12" t="str">
            <v>EUR</v>
          </cell>
          <cell r="K12" t="str">
            <v>У</v>
          </cell>
        </row>
        <row r="13">
          <cell r="C13">
            <v>145000</v>
          </cell>
          <cell r="E13" t="str">
            <v>USD</v>
          </cell>
          <cell r="K13" t="str">
            <v>А</v>
          </cell>
        </row>
        <row r="14">
          <cell r="C14">
            <v>45000</v>
          </cell>
          <cell r="E14" t="str">
            <v>USD</v>
          </cell>
          <cell r="K14" t="str">
            <v>А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  <cell r="E18" t="str">
            <v>рубль</v>
          </cell>
          <cell r="K18" t="str">
            <v>У</v>
          </cell>
        </row>
        <row r="19">
          <cell r="C19">
            <v>0</v>
          </cell>
          <cell r="E19" t="str">
            <v>рубль</v>
          </cell>
          <cell r="K19" t="str">
            <v>А</v>
          </cell>
        </row>
        <row r="20">
          <cell r="C20">
            <v>0</v>
          </cell>
          <cell r="E20" t="str">
            <v>рубль</v>
          </cell>
          <cell r="K20" t="str">
            <v>А</v>
          </cell>
        </row>
        <row r="21">
          <cell r="C21">
            <v>0</v>
          </cell>
          <cell r="E21" t="str">
            <v>рубль</v>
          </cell>
          <cell r="K21" t="str">
            <v>У</v>
          </cell>
        </row>
        <row r="22">
          <cell r="C22">
            <v>0</v>
          </cell>
          <cell r="E22" t="str">
            <v>рубль</v>
          </cell>
          <cell r="K22" t="str">
            <v>У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0"/>
  <sheetViews>
    <sheetView tabSelected="1" workbookViewId="0">
      <selection activeCell="K9" sqref="K9"/>
    </sheetView>
  </sheetViews>
  <sheetFormatPr defaultColWidth="14.42578125" defaultRowHeight="15" customHeight="1"/>
  <cols>
    <col min="1" max="5" width="2.28515625" style="1" customWidth="1"/>
    <col min="6" max="13" width="8" style="1" customWidth="1"/>
    <col min="14" max="14" width="9.42578125" style="1" customWidth="1"/>
    <col min="15" max="16" width="8" style="1" customWidth="1"/>
    <col min="17" max="16384" width="14.42578125" style="1"/>
  </cols>
  <sheetData>
    <row r="1" spans="1:14" ht="12.75" customHeight="1"/>
    <row r="2" spans="1:14" ht="12.75" customHeight="1"/>
    <row r="3" spans="1:14" ht="15" customHeight="1">
      <c r="A3" s="2"/>
      <c r="B3" s="2"/>
      <c r="C3" s="2"/>
      <c r="D3" s="2"/>
      <c r="E3" s="2"/>
      <c r="F3" s="3" t="s">
        <v>0</v>
      </c>
      <c r="G3" s="2"/>
      <c r="H3" s="2"/>
      <c r="I3" s="2"/>
      <c r="J3" s="2"/>
      <c r="K3" s="3">
        <v>2019</v>
      </c>
      <c r="L3" s="2"/>
      <c r="M3" s="2"/>
    </row>
    <row r="4" spans="1:14" ht="15" customHeight="1">
      <c r="A4" s="2"/>
      <c r="B4" s="2"/>
      <c r="C4" s="2"/>
      <c r="D4" s="2"/>
      <c r="E4" s="2"/>
      <c r="F4" s="3" t="s">
        <v>20</v>
      </c>
      <c r="G4" s="2"/>
      <c r="H4" s="2"/>
      <c r="I4" s="2"/>
      <c r="J4" s="2"/>
      <c r="K4" s="4">
        <v>1500</v>
      </c>
      <c r="L4" s="2"/>
      <c r="M4" s="2"/>
    </row>
    <row r="5" spans="1:14" ht="15" customHeight="1">
      <c r="A5" s="2"/>
      <c r="B5" s="2"/>
      <c r="C5" s="2"/>
      <c r="D5" s="2"/>
      <c r="E5" s="2"/>
      <c r="F5" s="3" t="s">
        <v>1</v>
      </c>
      <c r="G5" s="2"/>
      <c r="H5" s="2"/>
      <c r="I5" s="2"/>
      <c r="J5" s="2"/>
      <c r="K5" s="5">
        <v>7.0000000000000007E-2</v>
      </c>
      <c r="L5" s="2"/>
      <c r="M5" s="2"/>
    </row>
    <row r="6" spans="1:14" ht="15.75" customHeight="1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ht="15.75" customHeight="1" thickBot="1">
      <c r="A7" s="41" t="s">
        <v>2</v>
      </c>
      <c r="B7" s="42"/>
      <c r="C7" s="42"/>
      <c r="D7" s="42"/>
      <c r="E7" s="43"/>
      <c r="F7" s="47" t="s">
        <v>3</v>
      </c>
      <c r="G7" s="48"/>
      <c r="H7" s="48"/>
      <c r="I7" s="48"/>
      <c r="J7" s="49" t="s">
        <v>4</v>
      </c>
      <c r="K7" s="50"/>
      <c r="L7" s="50"/>
      <c r="M7" s="50"/>
      <c r="N7" s="51"/>
    </row>
    <row r="8" spans="1:14" ht="73.5" customHeight="1" thickBot="1">
      <c r="A8" s="44"/>
      <c r="B8" s="45"/>
      <c r="C8" s="45"/>
      <c r="D8" s="45"/>
      <c r="E8" s="46"/>
      <c r="F8" s="6" t="s">
        <v>5</v>
      </c>
      <c r="G8" s="6" t="s">
        <v>6</v>
      </c>
      <c r="H8" s="6" t="s">
        <v>7</v>
      </c>
      <c r="I8" s="6" t="s">
        <v>8</v>
      </c>
      <c r="J8" s="7" t="s">
        <v>6</v>
      </c>
      <c r="K8" s="6" t="s">
        <v>7</v>
      </c>
      <c r="L8" s="6" t="s">
        <v>8</v>
      </c>
      <c r="M8" s="6" t="s">
        <v>9</v>
      </c>
      <c r="N8" s="8" t="s">
        <v>10</v>
      </c>
    </row>
    <row r="9" spans="1:14" ht="15" customHeight="1">
      <c r="A9" s="52" t="s">
        <v>11</v>
      </c>
      <c r="B9" s="55" t="s">
        <v>12</v>
      </c>
      <c r="C9" s="56" t="s">
        <v>13</v>
      </c>
      <c r="D9" s="57" t="s">
        <v>14</v>
      </c>
      <c r="E9" s="58" t="s">
        <v>15</v>
      </c>
      <c r="F9" s="9">
        <f>K3</f>
        <v>2019</v>
      </c>
      <c r="G9" s="10">
        <f>K4</f>
        <v>1500</v>
      </c>
      <c r="H9" s="11">
        <f>G9</f>
        <v>1500</v>
      </c>
      <c r="I9" s="11">
        <v>0</v>
      </c>
      <c r="J9" s="12">
        <f>K4</f>
        <v>1500</v>
      </c>
      <c r="K9" s="11">
        <f>G9</f>
        <v>1500</v>
      </c>
      <c r="L9" s="13">
        <f>K5</f>
        <v>7.0000000000000007E-2</v>
      </c>
      <c r="M9" s="11">
        <f>'Сложный %'!$K9*(1+'Сложный %'!$L9)</f>
        <v>1605</v>
      </c>
      <c r="N9" s="14">
        <f>'Сложный %'!$M9-'Сложный %'!$K9</f>
        <v>105</v>
      </c>
    </row>
    <row r="10" spans="1:14" ht="15" customHeight="1">
      <c r="A10" s="53"/>
      <c r="B10" s="53"/>
      <c r="C10" s="53"/>
      <c r="D10" s="53"/>
      <c r="E10" s="53"/>
      <c r="F10" s="15">
        <f t="shared" ref="F10:F33" si="0">F9+1</f>
        <v>2020</v>
      </c>
      <c r="G10" s="16">
        <f>K4</f>
        <v>1500</v>
      </c>
      <c r="H10" s="17">
        <f t="shared" ref="H10:H33" si="1">H9+G10</f>
        <v>3000</v>
      </c>
      <c r="I10" s="17">
        <v>0</v>
      </c>
      <c r="J10" s="18">
        <f>K4</f>
        <v>1500</v>
      </c>
      <c r="K10" s="17">
        <f t="shared" ref="K10:K33" si="2">M9+G10</f>
        <v>3105</v>
      </c>
      <c r="L10" s="19">
        <f>K5</f>
        <v>7.0000000000000007E-2</v>
      </c>
      <c r="M10" s="17">
        <f>'Сложный %'!$K10*(1+'Сложный %'!$L10)</f>
        <v>3322.3500000000004</v>
      </c>
      <c r="N10" s="20">
        <f>'Сложный %'!$M10-'Сложный %'!$K10</f>
        <v>217.35000000000036</v>
      </c>
    </row>
    <row r="11" spans="1:14" ht="15" customHeight="1">
      <c r="A11" s="53"/>
      <c r="B11" s="53"/>
      <c r="C11" s="53"/>
      <c r="D11" s="53"/>
      <c r="E11" s="53"/>
      <c r="F11" s="15">
        <f t="shared" si="0"/>
        <v>2021</v>
      </c>
      <c r="G11" s="16">
        <f>K4</f>
        <v>1500</v>
      </c>
      <c r="H11" s="17">
        <f t="shared" si="1"/>
        <v>4500</v>
      </c>
      <c r="I11" s="17">
        <v>0</v>
      </c>
      <c r="J11" s="18">
        <f>K4</f>
        <v>1500</v>
      </c>
      <c r="K11" s="17">
        <f t="shared" si="2"/>
        <v>4822.3500000000004</v>
      </c>
      <c r="L11" s="19">
        <f>K5</f>
        <v>7.0000000000000007E-2</v>
      </c>
      <c r="M11" s="17">
        <f>'Сложный %'!$K11*(1+'Сложный %'!$L11)</f>
        <v>5159.9145000000008</v>
      </c>
      <c r="N11" s="20">
        <f>'Сложный %'!$M11-'Сложный %'!$K11</f>
        <v>337.56450000000041</v>
      </c>
    </row>
    <row r="12" spans="1:14" ht="15" customHeight="1">
      <c r="A12" s="53"/>
      <c r="B12" s="53"/>
      <c r="C12" s="53"/>
      <c r="D12" s="53"/>
      <c r="E12" s="53"/>
      <c r="F12" s="15">
        <f t="shared" si="0"/>
        <v>2022</v>
      </c>
      <c r="G12" s="16">
        <f>K4</f>
        <v>1500</v>
      </c>
      <c r="H12" s="17">
        <f t="shared" si="1"/>
        <v>6000</v>
      </c>
      <c r="I12" s="17">
        <v>0</v>
      </c>
      <c r="J12" s="18">
        <f>K4</f>
        <v>1500</v>
      </c>
      <c r="K12" s="17">
        <f t="shared" si="2"/>
        <v>6659.9145000000008</v>
      </c>
      <c r="L12" s="19">
        <f>K5</f>
        <v>7.0000000000000007E-2</v>
      </c>
      <c r="M12" s="17">
        <f>'Сложный %'!$K12*(1+'Сложный %'!$L12)</f>
        <v>7126.1085150000008</v>
      </c>
      <c r="N12" s="20">
        <f>'Сложный %'!$M12-'Сложный %'!$K12</f>
        <v>466.19401500000004</v>
      </c>
    </row>
    <row r="13" spans="1:14" ht="15.75" customHeight="1" thickBot="1">
      <c r="A13" s="53"/>
      <c r="B13" s="53"/>
      <c r="C13" s="53"/>
      <c r="D13" s="53"/>
      <c r="E13" s="54"/>
      <c r="F13" s="21">
        <f t="shared" si="0"/>
        <v>2023</v>
      </c>
      <c r="G13" s="22">
        <f>K4</f>
        <v>1500</v>
      </c>
      <c r="H13" s="23">
        <f t="shared" si="1"/>
        <v>7500</v>
      </c>
      <c r="I13" s="23">
        <v>0</v>
      </c>
      <c r="J13" s="24">
        <f>K4</f>
        <v>1500</v>
      </c>
      <c r="K13" s="23">
        <f t="shared" si="2"/>
        <v>8626.1085149999999</v>
      </c>
      <c r="L13" s="25">
        <f>K5</f>
        <v>7.0000000000000007E-2</v>
      </c>
      <c r="M13" s="23">
        <f>'Сложный %'!$K13*(1+'Сложный %'!$L13)</f>
        <v>9229.9361110500013</v>
      </c>
      <c r="N13" s="26">
        <f>'Сложный %'!$M13-'Сложный %'!$K13</f>
        <v>603.82759605000138</v>
      </c>
    </row>
    <row r="14" spans="1:14" ht="15" customHeight="1">
      <c r="A14" s="53"/>
      <c r="B14" s="53"/>
      <c r="C14" s="53"/>
      <c r="D14" s="53"/>
      <c r="E14" s="27"/>
      <c r="F14" s="15">
        <f t="shared" si="0"/>
        <v>2024</v>
      </c>
      <c r="G14" s="16">
        <f>K4</f>
        <v>1500</v>
      </c>
      <c r="H14" s="17">
        <f t="shared" si="1"/>
        <v>9000</v>
      </c>
      <c r="I14" s="17">
        <v>0</v>
      </c>
      <c r="J14" s="12">
        <f>K4</f>
        <v>1500</v>
      </c>
      <c r="K14" s="11">
        <f t="shared" si="2"/>
        <v>10729.936111050001</v>
      </c>
      <c r="L14" s="13">
        <f>K5</f>
        <v>7.0000000000000007E-2</v>
      </c>
      <c r="M14" s="11">
        <f>'Сложный %'!$K14*(1+'Сложный %'!$L14)</f>
        <v>11481.031638823502</v>
      </c>
      <c r="N14" s="14">
        <f>'Сложный %'!$M14-'Сложный %'!$K14</f>
        <v>751.09552777350109</v>
      </c>
    </row>
    <row r="15" spans="1:14" ht="15" customHeight="1">
      <c r="A15" s="53"/>
      <c r="B15" s="53"/>
      <c r="C15" s="53"/>
      <c r="D15" s="53"/>
      <c r="E15" s="27"/>
      <c r="F15" s="15">
        <f t="shared" si="0"/>
        <v>2025</v>
      </c>
      <c r="G15" s="16">
        <f>K4</f>
        <v>1500</v>
      </c>
      <c r="H15" s="17">
        <f t="shared" si="1"/>
        <v>10500</v>
      </c>
      <c r="I15" s="17">
        <v>0</v>
      </c>
      <c r="J15" s="18">
        <f>K4</f>
        <v>1500</v>
      </c>
      <c r="K15" s="17">
        <f t="shared" si="2"/>
        <v>12981.031638823502</v>
      </c>
      <c r="L15" s="19">
        <f>K5</f>
        <v>7.0000000000000007E-2</v>
      </c>
      <c r="M15" s="17">
        <f>'Сложный %'!$K15*(1+'Сложный %'!$L15)</f>
        <v>13889.703853541148</v>
      </c>
      <c r="N15" s="20">
        <f>'Сложный %'!$M15-'Сложный %'!$K15</f>
        <v>908.67221471764606</v>
      </c>
    </row>
    <row r="16" spans="1:14" ht="15" customHeight="1">
      <c r="A16" s="53"/>
      <c r="B16" s="53"/>
      <c r="C16" s="53"/>
      <c r="D16" s="53"/>
      <c r="E16" s="27"/>
      <c r="F16" s="15">
        <f t="shared" si="0"/>
        <v>2026</v>
      </c>
      <c r="G16" s="16">
        <f>K4</f>
        <v>1500</v>
      </c>
      <c r="H16" s="17">
        <f t="shared" si="1"/>
        <v>12000</v>
      </c>
      <c r="I16" s="17">
        <v>0</v>
      </c>
      <c r="J16" s="18">
        <f>K4</f>
        <v>1500</v>
      </c>
      <c r="K16" s="17">
        <f t="shared" si="2"/>
        <v>15389.703853541148</v>
      </c>
      <c r="L16" s="19">
        <f>K5</f>
        <v>7.0000000000000007E-2</v>
      </c>
      <c r="M16" s="17">
        <f>'Сложный %'!$K16*(1+'Сложный %'!$L16)</f>
        <v>16466.983123289028</v>
      </c>
      <c r="N16" s="20">
        <f>'Сложный %'!$M16-'Сложный %'!$K16</f>
        <v>1077.2792697478799</v>
      </c>
    </row>
    <row r="17" spans="1:16" ht="15" customHeight="1">
      <c r="A17" s="53"/>
      <c r="B17" s="53"/>
      <c r="C17" s="53"/>
      <c r="D17" s="53"/>
      <c r="E17" s="27"/>
      <c r="F17" s="15">
        <f t="shared" si="0"/>
        <v>2027</v>
      </c>
      <c r="G17" s="16">
        <f>K4</f>
        <v>1500</v>
      </c>
      <c r="H17" s="17">
        <f t="shared" si="1"/>
        <v>13500</v>
      </c>
      <c r="I17" s="17">
        <v>0</v>
      </c>
      <c r="J17" s="18">
        <f>K4</f>
        <v>1500</v>
      </c>
      <c r="K17" s="17">
        <f t="shared" si="2"/>
        <v>17966.983123289028</v>
      </c>
      <c r="L17" s="19">
        <f>K5</f>
        <v>7.0000000000000007E-2</v>
      </c>
      <c r="M17" s="17">
        <f>'Сложный %'!$K17*(1+'Сложный %'!$L17)</f>
        <v>19224.671941919263</v>
      </c>
      <c r="N17" s="20">
        <f>'Сложный %'!$M17-'Сложный %'!$K17</f>
        <v>1257.6888186302349</v>
      </c>
    </row>
    <row r="18" spans="1:16" ht="15.75" customHeight="1" thickBot="1">
      <c r="A18" s="53"/>
      <c r="B18" s="53"/>
      <c r="C18" s="53"/>
      <c r="D18" s="54"/>
      <c r="E18" s="27"/>
      <c r="F18" s="21">
        <f t="shared" si="0"/>
        <v>2028</v>
      </c>
      <c r="G18" s="22">
        <f>K4</f>
        <v>1500</v>
      </c>
      <c r="H18" s="23">
        <f t="shared" si="1"/>
        <v>15000</v>
      </c>
      <c r="I18" s="23">
        <v>0</v>
      </c>
      <c r="J18" s="24">
        <f>K4</f>
        <v>1500</v>
      </c>
      <c r="K18" s="23">
        <f t="shared" si="2"/>
        <v>20724.671941919263</v>
      </c>
      <c r="L18" s="25">
        <f>K5</f>
        <v>7.0000000000000007E-2</v>
      </c>
      <c r="M18" s="23">
        <f>'Сложный %'!$K18*(1+'Сложный %'!$L18)</f>
        <v>22175.398977853612</v>
      </c>
      <c r="N18" s="26">
        <f>'Сложный %'!$M18-'Сложный %'!$K18</f>
        <v>1450.7270359343493</v>
      </c>
    </row>
    <row r="19" spans="1:16" ht="15" customHeight="1">
      <c r="A19" s="53"/>
      <c r="B19" s="53"/>
      <c r="C19" s="53"/>
      <c r="D19" s="28"/>
      <c r="E19" s="27"/>
      <c r="F19" s="15">
        <f t="shared" si="0"/>
        <v>2029</v>
      </c>
      <c r="G19" s="16">
        <f>K4</f>
        <v>1500</v>
      </c>
      <c r="H19" s="17">
        <f t="shared" si="1"/>
        <v>16500</v>
      </c>
      <c r="I19" s="17">
        <v>0</v>
      </c>
      <c r="J19" s="12">
        <f>K4</f>
        <v>1500</v>
      </c>
      <c r="K19" s="11">
        <f t="shared" si="2"/>
        <v>23675.398977853612</v>
      </c>
      <c r="L19" s="13">
        <f>K5</f>
        <v>7.0000000000000007E-2</v>
      </c>
      <c r="M19" s="11">
        <f>'Сложный %'!$K19*(1+'Сложный %'!$L19)</f>
        <v>25332.676906303368</v>
      </c>
      <c r="N19" s="14">
        <f>'Сложный %'!$M19-'Сложный %'!$K19</f>
        <v>1657.2779284497556</v>
      </c>
    </row>
    <row r="20" spans="1:16" ht="15" customHeight="1">
      <c r="A20" s="53"/>
      <c r="B20" s="53"/>
      <c r="C20" s="53"/>
      <c r="D20" s="28"/>
      <c r="E20" s="27"/>
      <c r="F20" s="15">
        <f t="shared" si="0"/>
        <v>2030</v>
      </c>
      <c r="G20" s="16">
        <f>K4</f>
        <v>1500</v>
      </c>
      <c r="H20" s="17">
        <f t="shared" si="1"/>
        <v>18000</v>
      </c>
      <c r="I20" s="17">
        <v>0</v>
      </c>
      <c r="J20" s="18">
        <f>K4</f>
        <v>1500</v>
      </c>
      <c r="K20" s="17">
        <f t="shared" si="2"/>
        <v>26832.676906303368</v>
      </c>
      <c r="L20" s="19">
        <f>K5</f>
        <v>7.0000000000000007E-2</v>
      </c>
      <c r="M20" s="17">
        <f>'Сложный %'!$K20*(1+'Сложный %'!$L20)</f>
        <v>28710.964289744607</v>
      </c>
      <c r="N20" s="20">
        <f>'Сложный %'!$M20-'Сложный %'!$K20</f>
        <v>1878.2873834412385</v>
      </c>
    </row>
    <row r="21" spans="1:16" ht="15" customHeight="1">
      <c r="A21" s="53"/>
      <c r="B21" s="53"/>
      <c r="C21" s="53"/>
      <c r="D21" s="28"/>
      <c r="E21" s="27"/>
      <c r="F21" s="15">
        <f t="shared" si="0"/>
        <v>2031</v>
      </c>
      <c r="G21" s="16">
        <f>K4</f>
        <v>1500</v>
      </c>
      <c r="H21" s="17">
        <f t="shared" si="1"/>
        <v>19500</v>
      </c>
      <c r="I21" s="17">
        <v>0</v>
      </c>
      <c r="J21" s="18">
        <f>K4</f>
        <v>1500</v>
      </c>
      <c r="K21" s="17">
        <f t="shared" si="2"/>
        <v>30210.964289744607</v>
      </c>
      <c r="L21" s="19">
        <f>K5</f>
        <v>7.0000000000000007E-2</v>
      </c>
      <c r="M21" s="17">
        <f>'Сложный %'!$K21*(1+'Сложный %'!$L21)</f>
        <v>32325.73179002673</v>
      </c>
      <c r="N21" s="20">
        <f>'Сложный %'!$M21-'Сложный %'!$K21</f>
        <v>2114.7675002821234</v>
      </c>
    </row>
    <row r="22" spans="1:16" ht="15" customHeight="1">
      <c r="A22" s="53"/>
      <c r="B22" s="53"/>
      <c r="C22" s="53"/>
      <c r="D22" s="28"/>
      <c r="E22" s="27"/>
      <c r="F22" s="15">
        <f t="shared" si="0"/>
        <v>2032</v>
      </c>
      <c r="G22" s="16">
        <f>K4</f>
        <v>1500</v>
      </c>
      <c r="H22" s="17">
        <f t="shared" si="1"/>
        <v>21000</v>
      </c>
      <c r="I22" s="17">
        <v>0</v>
      </c>
      <c r="J22" s="18">
        <f>K4</f>
        <v>1500</v>
      </c>
      <c r="K22" s="17">
        <f t="shared" si="2"/>
        <v>33825.73179002673</v>
      </c>
      <c r="L22" s="19">
        <f>K5</f>
        <v>7.0000000000000007E-2</v>
      </c>
      <c r="M22" s="17">
        <f>'Сложный %'!$K22*(1+'Сложный %'!$L22)</f>
        <v>36193.533015328605</v>
      </c>
      <c r="N22" s="20">
        <f>'Сложный %'!$M22-'Сложный %'!$K22</f>
        <v>2367.8012253018751</v>
      </c>
    </row>
    <row r="23" spans="1:16" ht="15.75" customHeight="1" thickBot="1">
      <c r="A23" s="53"/>
      <c r="B23" s="53"/>
      <c r="C23" s="54"/>
      <c r="D23" s="28"/>
      <c r="E23" s="27"/>
      <c r="F23" s="21">
        <f t="shared" si="0"/>
        <v>2033</v>
      </c>
      <c r="G23" s="22">
        <f>K4</f>
        <v>1500</v>
      </c>
      <c r="H23" s="23">
        <f t="shared" si="1"/>
        <v>22500</v>
      </c>
      <c r="I23" s="23">
        <v>0</v>
      </c>
      <c r="J23" s="24">
        <f>K4</f>
        <v>1500</v>
      </c>
      <c r="K23" s="23">
        <f t="shared" si="2"/>
        <v>37693.533015328605</v>
      </c>
      <c r="L23" s="25">
        <f>K5</f>
        <v>7.0000000000000007E-2</v>
      </c>
      <c r="M23" s="23">
        <f>'Сложный %'!$K23*(1+'Сложный %'!$L23)</f>
        <v>40332.080326401607</v>
      </c>
      <c r="N23" s="26">
        <f>'Сложный %'!$M23-'Сложный %'!$K23</f>
        <v>2638.5473110730018</v>
      </c>
    </row>
    <row r="24" spans="1:16" ht="15" customHeight="1">
      <c r="A24" s="53"/>
      <c r="B24" s="53"/>
      <c r="C24" s="29"/>
      <c r="D24" s="28"/>
      <c r="E24" s="27"/>
      <c r="F24" s="9">
        <f t="shared" si="0"/>
        <v>2034</v>
      </c>
      <c r="G24" s="10">
        <f>K4</f>
        <v>1500</v>
      </c>
      <c r="H24" s="11">
        <f t="shared" si="1"/>
        <v>24000</v>
      </c>
      <c r="I24" s="11">
        <v>0</v>
      </c>
      <c r="J24" s="12">
        <f>K4</f>
        <v>1500</v>
      </c>
      <c r="K24" s="11">
        <f t="shared" si="2"/>
        <v>41832.080326401607</v>
      </c>
      <c r="L24" s="13">
        <f>K5</f>
        <v>7.0000000000000007E-2</v>
      </c>
      <c r="M24" s="11">
        <f>'Сложный %'!$K24*(1+'Сложный %'!$L24)</f>
        <v>44760.325949249724</v>
      </c>
      <c r="N24" s="14">
        <f>'Сложный %'!$M24-'Сложный %'!$K24</f>
        <v>2928.2456228481169</v>
      </c>
    </row>
    <row r="25" spans="1:16" ht="15" customHeight="1">
      <c r="A25" s="53"/>
      <c r="B25" s="53"/>
      <c r="C25" s="29"/>
      <c r="D25" s="28"/>
      <c r="E25" s="27"/>
      <c r="F25" s="15">
        <f t="shared" si="0"/>
        <v>2035</v>
      </c>
      <c r="G25" s="16">
        <f>K4</f>
        <v>1500</v>
      </c>
      <c r="H25" s="17">
        <f t="shared" si="1"/>
        <v>25500</v>
      </c>
      <c r="I25" s="17">
        <v>0</v>
      </c>
      <c r="J25" s="18">
        <f>K4</f>
        <v>1500</v>
      </c>
      <c r="K25" s="17">
        <f t="shared" si="2"/>
        <v>46260.325949249724</v>
      </c>
      <c r="L25" s="19">
        <f>K5</f>
        <v>7.0000000000000007E-2</v>
      </c>
      <c r="M25" s="17">
        <f>'Сложный %'!$K25*(1+'Сложный %'!$L25)</f>
        <v>49498.548765697204</v>
      </c>
      <c r="N25" s="20">
        <f>'Сложный %'!$M25-'Сложный %'!$K25</f>
        <v>3238.22281644748</v>
      </c>
    </row>
    <row r="26" spans="1:16" ht="15" customHeight="1">
      <c r="A26" s="53"/>
      <c r="B26" s="53"/>
      <c r="C26" s="29"/>
      <c r="D26" s="28"/>
      <c r="E26" s="27"/>
      <c r="F26" s="15">
        <f t="shared" si="0"/>
        <v>2036</v>
      </c>
      <c r="G26" s="16">
        <f>K4</f>
        <v>1500</v>
      </c>
      <c r="H26" s="17">
        <f t="shared" si="1"/>
        <v>27000</v>
      </c>
      <c r="I26" s="17">
        <v>0</v>
      </c>
      <c r="J26" s="18">
        <f>K4</f>
        <v>1500</v>
      </c>
      <c r="K26" s="17">
        <f t="shared" si="2"/>
        <v>50998.548765697204</v>
      </c>
      <c r="L26" s="19">
        <f>K5</f>
        <v>7.0000000000000007E-2</v>
      </c>
      <c r="M26" s="17">
        <f>'Сложный %'!$K26*(1+'Сложный %'!$L26)</f>
        <v>54568.44717929601</v>
      </c>
      <c r="N26" s="20">
        <f>'Сложный %'!$M26-'Сложный %'!$K26</f>
        <v>3569.8984135988067</v>
      </c>
    </row>
    <row r="27" spans="1:16" ht="15" customHeight="1">
      <c r="A27" s="53"/>
      <c r="B27" s="53"/>
      <c r="C27" s="29"/>
      <c r="D27" s="28"/>
      <c r="E27" s="27"/>
      <c r="F27" s="15">
        <f t="shared" si="0"/>
        <v>2037</v>
      </c>
      <c r="G27" s="16">
        <f>K4</f>
        <v>1500</v>
      </c>
      <c r="H27" s="17">
        <f t="shared" si="1"/>
        <v>28500</v>
      </c>
      <c r="I27" s="17">
        <v>0</v>
      </c>
      <c r="J27" s="18">
        <f>K4</f>
        <v>1500</v>
      </c>
      <c r="K27" s="17">
        <f t="shared" si="2"/>
        <v>56068.44717929601</v>
      </c>
      <c r="L27" s="19">
        <f>K5</f>
        <v>7.0000000000000007E-2</v>
      </c>
      <c r="M27" s="17">
        <f>'Сложный %'!$K27*(1+'Сложный %'!$L27)</f>
        <v>59993.238481846733</v>
      </c>
      <c r="N27" s="20">
        <f>'Сложный %'!$M27-'Сложный %'!$K27</f>
        <v>3924.7913025507223</v>
      </c>
    </row>
    <row r="28" spans="1:16" ht="15.75" customHeight="1" thickBot="1">
      <c r="A28" s="53"/>
      <c r="B28" s="54"/>
      <c r="C28" s="29"/>
      <c r="D28" s="28"/>
      <c r="E28" s="27"/>
      <c r="F28" s="21">
        <f t="shared" si="0"/>
        <v>2038</v>
      </c>
      <c r="G28" s="22">
        <f>K4</f>
        <v>1500</v>
      </c>
      <c r="H28" s="23">
        <f t="shared" si="1"/>
        <v>30000</v>
      </c>
      <c r="I28" s="23">
        <v>0</v>
      </c>
      <c r="J28" s="24">
        <f>K4</f>
        <v>1500</v>
      </c>
      <c r="K28" s="23">
        <f t="shared" si="2"/>
        <v>61493.238481846733</v>
      </c>
      <c r="L28" s="25">
        <f>K5</f>
        <v>7.0000000000000007E-2</v>
      </c>
      <c r="M28" s="23">
        <f>'Сложный %'!$K28*(1+'Сложный %'!$L28)</f>
        <v>65797.765175576002</v>
      </c>
      <c r="N28" s="26">
        <f>'Сложный %'!$M28-'Сложный %'!$K28</f>
        <v>4304.526693729269</v>
      </c>
    </row>
    <row r="29" spans="1:16" ht="15" customHeight="1">
      <c r="A29" s="53"/>
      <c r="B29" s="28"/>
      <c r="C29" s="28"/>
      <c r="D29" s="28"/>
      <c r="E29" s="27"/>
      <c r="F29" s="9">
        <f t="shared" si="0"/>
        <v>2039</v>
      </c>
      <c r="G29" s="10">
        <f>K4</f>
        <v>1500</v>
      </c>
      <c r="H29" s="11">
        <f t="shared" si="1"/>
        <v>31500</v>
      </c>
      <c r="I29" s="11">
        <v>0</v>
      </c>
      <c r="J29" s="12">
        <f>K4</f>
        <v>1500</v>
      </c>
      <c r="K29" s="11">
        <f t="shared" si="2"/>
        <v>67297.765175576002</v>
      </c>
      <c r="L29" s="13">
        <f>K5</f>
        <v>7.0000000000000007E-2</v>
      </c>
      <c r="M29" s="11">
        <f>'Сложный %'!$K29*(1+'Сложный %'!$L29)</f>
        <v>72008.608737866321</v>
      </c>
      <c r="N29" s="14">
        <f>'Сложный %'!$M29-'Сложный %'!$K29</f>
        <v>4710.8435622903198</v>
      </c>
    </row>
    <row r="30" spans="1:16" ht="15" customHeight="1">
      <c r="A30" s="53"/>
      <c r="B30" s="28"/>
      <c r="C30" s="28"/>
      <c r="D30" s="28"/>
      <c r="E30" s="27"/>
      <c r="F30" s="15">
        <f t="shared" si="0"/>
        <v>2040</v>
      </c>
      <c r="G30" s="30">
        <f>K4</f>
        <v>1500</v>
      </c>
      <c r="H30" s="31">
        <f t="shared" si="1"/>
        <v>33000</v>
      </c>
      <c r="I30" s="31">
        <v>0</v>
      </c>
      <c r="J30" s="18">
        <f>K4</f>
        <v>1500</v>
      </c>
      <c r="K30" s="31">
        <f t="shared" si="2"/>
        <v>73508.608737866321</v>
      </c>
      <c r="L30" s="32">
        <f>K5</f>
        <v>7.0000000000000007E-2</v>
      </c>
      <c r="M30" s="31">
        <f>'Сложный %'!$K30*(1+'Сложный %'!$L30)</f>
        <v>78654.211349516961</v>
      </c>
      <c r="N30" s="20">
        <f>'Сложный %'!$M30-'Сложный %'!$K30</f>
        <v>5145.60261165064</v>
      </c>
      <c r="P30" s="1" t="s">
        <v>16</v>
      </c>
    </row>
    <row r="31" spans="1:16" ht="15" customHeight="1">
      <c r="A31" s="53"/>
      <c r="B31" s="28"/>
      <c r="C31" s="28"/>
      <c r="D31" s="28"/>
      <c r="E31" s="27"/>
      <c r="F31" s="15">
        <f t="shared" si="0"/>
        <v>2041</v>
      </c>
      <c r="G31" s="30">
        <f>K4</f>
        <v>1500</v>
      </c>
      <c r="H31" s="31">
        <f t="shared" si="1"/>
        <v>34500</v>
      </c>
      <c r="I31" s="31">
        <v>0</v>
      </c>
      <c r="J31" s="18">
        <f>K4</f>
        <v>1500</v>
      </c>
      <c r="K31" s="31">
        <f t="shared" si="2"/>
        <v>80154.211349516961</v>
      </c>
      <c r="L31" s="32">
        <f>K5</f>
        <v>7.0000000000000007E-2</v>
      </c>
      <c r="M31" s="31">
        <f>'Сложный %'!$K31*(1+'Сложный %'!$L31)</f>
        <v>85765.006143983148</v>
      </c>
      <c r="N31" s="20">
        <f>'Сложный %'!$M31-'Сложный %'!$K31</f>
        <v>5610.7947944661864</v>
      </c>
      <c r="P31" s="1" t="s">
        <v>17</v>
      </c>
    </row>
    <row r="32" spans="1:16" ht="15" customHeight="1">
      <c r="A32" s="53"/>
      <c r="B32" s="28"/>
      <c r="C32" s="28"/>
      <c r="D32" s="28"/>
      <c r="E32" s="27"/>
      <c r="F32" s="33">
        <f t="shared" si="0"/>
        <v>2042</v>
      </c>
      <c r="G32" s="34">
        <f>K4</f>
        <v>1500</v>
      </c>
      <c r="H32" s="35">
        <f t="shared" si="1"/>
        <v>36000</v>
      </c>
      <c r="I32" s="35">
        <v>0</v>
      </c>
      <c r="J32" s="36">
        <f>K4</f>
        <v>1500</v>
      </c>
      <c r="K32" s="35">
        <f t="shared" si="2"/>
        <v>87265.006143983148</v>
      </c>
      <c r="L32" s="37">
        <f>K5</f>
        <v>7.0000000000000007E-2</v>
      </c>
      <c r="M32" s="35">
        <f>'Сложный %'!$K32*(1+'Сложный %'!$L32)</f>
        <v>93373.556574061979</v>
      </c>
      <c r="N32" s="38">
        <f>'Сложный %'!$M32-'Сложный %'!$K32</f>
        <v>6108.5504300788307</v>
      </c>
      <c r="P32" s="1" t="s">
        <v>18</v>
      </c>
    </row>
    <row r="33" spans="1:16" ht="15.75" customHeight="1" thickBot="1">
      <c r="A33" s="54"/>
      <c r="B33" s="39"/>
      <c r="C33" s="39"/>
      <c r="D33" s="39"/>
      <c r="E33" s="40"/>
      <c r="F33" s="21">
        <f t="shared" si="0"/>
        <v>2043</v>
      </c>
      <c r="G33" s="22">
        <f>K4</f>
        <v>1500</v>
      </c>
      <c r="H33" s="23">
        <f t="shared" si="1"/>
        <v>37500</v>
      </c>
      <c r="I33" s="23">
        <v>0</v>
      </c>
      <c r="J33" s="24">
        <f>K4</f>
        <v>1500</v>
      </c>
      <c r="K33" s="23">
        <f t="shared" si="2"/>
        <v>94873.556574061979</v>
      </c>
      <c r="L33" s="25">
        <f>K5</f>
        <v>7.0000000000000007E-2</v>
      </c>
      <c r="M33" s="23">
        <f>'Сложный %'!$K33*(1+'Сложный %'!$L33)</f>
        <v>101514.70553424633</v>
      </c>
      <c r="N33" s="26">
        <f>'Сложный %'!$M33-'Сложный %'!$K33</f>
        <v>6641.1489601843496</v>
      </c>
      <c r="P33" s="1" t="s">
        <v>19</v>
      </c>
    </row>
    <row r="34" spans="1:16" ht="12.75" customHeight="1"/>
    <row r="35" spans="1:16" ht="12.75" customHeight="1"/>
    <row r="36" spans="1:16" ht="12.75" customHeight="1"/>
    <row r="37" spans="1:16" ht="12.75" customHeight="1"/>
    <row r="38" spans="1:16" ht="12.75" customHeight="1"/>
    <row r="39" spans="1:16" ht="12.75" customHeight="1"/>
    <row r="40" spans="1:16" ht="12.75" customHeight="1"/>
    <row r="41" spans="1:16" ht="12.75" customHeight="1"/>
    <row r="42" spans="1:16" ht="12.75" customHeight="1"/>
    <row r="43" spans="1:16" ht="12.75" customHeight="1"/>
    <row r="44" spans="1:16" ht="12.75" customHeight="1"/>
    <row r="45" spans="1:16" ht="12.75" customHeight="1"/>
    <row r="46" spans="1:16" ht="12.75" customHeight="1"/>
    <row r="47" spans="1:16" ht="12.75" customHeight="1"/>
    <row r="48" spans="1:16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8">
    <mergeCell ref="A7:E8"/>
    <mergeCell ref="F7:I7"/>
    <mergeCell ref="J7:N7"/>
    <mergeCell ref="A9:A33"/>
    <mergeCell ref="B9:B28"/>
    <mergeCell ref="C9:C23"/>
    <mergeCell ref="D9:D18"/>
    <mergeCell ref="E9:E13"/>
  </mergeCells>
  <pageMargins left="0.7" right="0.7" top="0.75" bottom="0.75" header="0" footer="0"/>
  <pageSetup orientation="landscape" r:id="rId1"/>
  <headerFooter>
    <oddHeader>&amp;C04-048НЕЗАВИСИМЫЙ ФИНАНСОВЫЙ СОВЕТНИK&amp;R04-049Нестеренко Александр www.promoney.com +7 (922)146 62 55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Сложный %</vt:lpstr>
    </vt:vector>
  </TitlesOfParts>
  <Company>DG Win&amp;Soft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Нестеренко</dc:creator>
  <cp:lastModifiedBy>ПряникЗаебаник</cp:lastModifiedBy>
  <dcterms:created xsi:type="dcterms:W3CDTF">2019-03-06T08:23:23Z</dcterms:created>
  <dcterms:modified xsi:type="dcterms:W3CDTF">2019-03-23T05:20:43Z</dcterms:modified>
</cp:coreProperties>
</file>